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banism\Fose Septice\"/>
    </mc:Choice>
  </mc:AlternateContent>
  <xr:revisionPtr revIDLastSave="0" documentId="8_{8EEC69D0-3384-4DD7-86CE-7DD8470A8331}" xr6:coauthVersionLast="47" xr6:coauthVersionMax="47" xr10:uidLastSave="{00000000-0000-0000-0000-000000000000}"/>
  <bookViews>
    <workbookView xWindow="-120" yWindow="-120" windowWidth="38640" windowHeight="21240" xr2:uid="{6C644A53-0C2E-4825-A7C3-596E6F0DE0EA}"/>
  </bookViews>
  <sheets>
    <sheet name="Sheet1" sheetId="1" r:id="rId1"/>
    <sheet name="D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" i="2" l="1"/>
  <c r="AB3" i="2"/>
  <c r="AA3" i="2"/>
  <c r="Z3" i="2"/>
  <c r="Y3" i="2"/>
  <c r="X3" i="2"/>
  <c r="W3" i="2"/>
  <c r="V3" i="2"/>
  <c r="AT18" i="1"/>
  <c r="J3" i="2" s="1"/>
  <c r="B44" i="1"/>
  <c r="R3" i="2"/>
  <c r="Q3" i="2"/>
  <c r="P3" i="2"/>
  <c r="O3" i="2"/>
  <c r="N3" i="2"/>
  <c r="M3" i="2"/>
  <c r="K3" i="2"/>
  <c r="I3" i="2"/>
  <c r="G3" i="2"/>
  <c r="D3" i="2"/>
  <c r="U3" i="2"/>
  <c r="T3" i="2"/>
  <c r="S3" i="2"/>
  <c r="L3" i="2"/>
  <c r="F3" i="2"/>
  <c r="E3" i="2"/>
  <c r="H3" i="2"/>
  <c r="AT17" i="1"/>
  <c r="AB17" i="1"/>
  <c r="B3" i="2"/>
  <c r="C3" i="2" l="1"/>
</calcChain>
</file>

<file path=xl/sharedStrings.xml><?xml version="1.0" encoding="utf-8"?>
<sst xmlns="http://schemas.openxmlformats.org/spreadsheetml/2006/main" count="130" uniqueCount="110">
  <si>
    <t>Formular de înscriere în Registrul de Evidență a Sistemelor Individuale Adecvate pentru Colectarea și Epurarea Apelor Uzate al Orașului Năvodari</t>
  </si>
  <si>
    <t>Conform HOTĂRÂRII nr. 714 din 26 mai 2022 privind aprobarea Criteriilor pentru autorizarea, construcția, înscrierea/înregistrarea, controlul, exploatarea și întreținerea sistemelor individuale adecvate de colectare și epurare a apelor uzate.</t>
  </si>
  <si>
    <t>Subsemnatul (a)</t>
  </si>
  <si>
    <t>cu domiciliul/sediul in judetul</t>
  </si>
  <si>
    <t>localitatea</t>
  </si>
  <si>
    <t>strada</t>
  </si>
  <si>
    <t>nr</t>
  </si>
  <si>
    <t>bl</t>
  </si>
  <si>
    <t>sc</t>
  </si>
  <si>
    <t>ap</t>
  </si>
  <si>
    <t>telefon</t>
  </si>
  <si>
    <t>e-mail</t>
  </si>
  <si>
    <t>posesor/oare a CI seria</t>
  </si>
  <si>
    <t>,</t>
  </si>
  <si>
    <t>în conformitate cu prevederile art. 11 alin. (1)</t>
  </si>
  <si>
    <t>din HG nr. 714/26.05.2022 privind aprobarea Criteriilor pentru autorizarea, construcția, înscrierea/înregistrarea, controlul, exploatarea și întreținerea sistemelor individuale adecvate de colectare și epurare a apelor uzate, solicit înregistrarea sistemului individual adecvat de colectare și epurare a apelor uzate cu următoarele date de identificare:</t>
  </si>
  <si>
    <t>CNP</t>
  </si>
  <si>
    <t>Amplasament:</t>
  </si>
  <si>
    <t xml:space="preserve">Judet </t>
  </si>
  <si>
    <t>Oras</t>
  </si>
  <si>
    <t>Strada</t>
  </si>
  <si>
    <t>Numar</t>
  </si>
  <si>
    <t>CONSTANTA</t>
  </si>
  <si>
    <t>NĂVODARI</t>
  </si>
  <si>
    <t>Nr</t>
  </si>
  <si>
    <t>Tipul sistemului individual adecvat de care beneficiez:</t>
  </si>
  <si>
    <t xml:space="preserve">Autorizație de construire a sistemului adecvat: </t>
  </si>
  <si>
    <t>Data</t>
  </si>
  <si>
    <t>Data punerii în funcțiune:</t>
  </si>
  <si>
    <t>Zi</t>
  </si>
  <si>
    <t>Luna</t>
  </si>
  <si>
    <t>An</t>
  </si>
  <si>
    <t>/</t>
  </si>
  <si>
    <t>Contract de vidanjare nr</t>
  </si>
  <si>
    <t>data</t>
  </si>
  <si>
    <t>Incheiat cu</t>
  </si>
  <si>
    <t>Anexez:</t>
  </si>
  <si>
    <t>-</t>
  </si>
  <si>
    <t>Copia Autorizației de construire a sistemului adecvat;</t>
  </si>
  <si>
    <t>Copia Procesului verbal de recepție la terminarea lucrărilor din care să rezulte verificarea</t>
  </si>
  <si>
    <t>etanșărilor;</t>
  </si>
  <si>
    <t xml:space="preserve">Copia Contractului cu firma de vidanjare </t>
  </si>
  <si>
    <t xml:space="preserve">Copia Certificatului de calitate/conformitate pentru bazinele/administraţiile de epurare </t>
  </si>
  <si>
    <t>achiziţionate de la producători</t>
  </si>
  <si>
    <t>Interval de vidanjare</t>
  </si>
  <si>
    <t>Interval de preluare a namolului</t>
  </si>
  <si>
    <t>Beneficiar</t>
  </si>
  <si>
    <t>Adresa sistem</t>
  </si>
  <si>
    <t>Tip Sistem</t>
  </si>
  <si>
    <t>Este acelasi ca si domiciliul?</t>
  </si>
  <si>
    <t>Ce fel de sistem este?</t>
  </si>
  <si>
    <t>Sursa alimentare cu apa:</t>
  </si>
  <si>
    <t>(Bifați toate opțiunile care se aplică)</t>
  </si>
  <si>
    <t>Sursa apa:</t>
  </si>
  <si>
    <t>Sursa apa</t>
  </si>
  <si>
    <t>Autorizatie Construrie Fosa</t>
  </si>
  <si>
    <t>Data Punerii in Functiune</t>
  </si>
  <si>
    <t xml:space="preserve">Contract vidanjare </t>
  </si>
  <si>
    <t>Interval Vidanjare</t>
  </si>
  <si>
    <t>DATA SI SEMNATURA</t>
  </si>
  <si>
    <t>Numar autorizatie de gospodarire a apelor</t>
  </si>
  <si>
    <t>Denumirea comerciala a statiei de epurare:</t>
  </si>
  <si>
    <t>Numar persoane</t>
  </si>
  <si>
    <t>Numar autorizatie gospodarie al apelor</t>
  </si>
  <si>
    <t>Nivel de epurare realizat:</t>
  </si>
  <si>
    <t>Tip epurare</t>
  </si>
  <si>
    <t>Primar</t>
  </si>
  <si>
    <t>Secundar</t>
  </si>
  <si>
    <t>Tertiar</t>
  </si>
  <si>
    <t>Numar persoane deservite de SIA:</t>
  </si>
  <si>
    <t>Nivel epurare</t>
  </si>
  <si>
    <t>Capacitate locuitori</t>
  </si>
  <si>
    <t>in mc/zi</t>
  </si>
  <si>
    <t>Capacitate SIA in nr locuitori</t>
  </si>
  <si>
    <t>Capacitate in mc/zi</t>
  </si>
  <si>
    <t>SECTIUNEA SE COMPLETEAZA DOAR IN CAZUL SISTEMELOR DE EPURARE</t>
  </si>
  <si>
    <t>Nume firma vidanjare namol</t>
  </si>
  <si>
    <t>Frecventa vidanjare namol</t>
  </si>
  <si>
    <t>Parametri proiectare SIA, CBO5 (kg/zi)</t>
  </si>
  <si>
    <t xml:space="preserve">Parametri proiectare SIA, CBO5 (kg/zi) </t>
  </si>
  <si>
    <t>TIP EVACUARE</t>
  </si>
  <si>
    <t>Tip evacuare</t>
  </si>
  <si>
    <t>Directa</t>
  </si>
  <si>
    <t>Indirecta</t>
  </si>
  <si>
    <t>Cine exploateaza si opereaza SIA</t>
  </si>
  <si>
    <t>Numar contract de mententanta / operare</t>
  </si>
  <si>
    <t>Cine exploateaza SIA</t>
  </si>
  <si>
    <t>Numar contract mententanta/operare</t>
  </si>
  <si>
    <t>Cine monitorizeaza calitatea apelor uzate epurate</t>
  </si>
  <si>
    <t>Numar buletin analiza/comanda/contract monitorizare calitate ape uzate</t>
  </si>
  <si>
    <t>Cine monitorizeaza calitatea apelor uzate</t>
  </si>
  <si>
    <t>Frecventa monitorizare calitate ape uzate epurate</t>
  </si>
  <si>
    <t>Volum total anual namol epurare vidanjat, in mc</t>
  </si>
  <si>
    <t>Nume instalatie unde se trateaza namolul de epurare</t>
  </si>
  <si>
    <t>Data inregistrare SIA epurare in registru</t>
  </si>
  <si>
    <t>Parametri pentru ape uzate epurare prevazuti in autorizatia de gospodarire a apelor:</t>
  </si>
  <si>
    <t>l/s</t>
  </si>
  <si>
    <t xml:space="preserve">CBO5 = </t>
  </si>
  <si>
    <t>Debit =</t>
  </si>
  <si>
    <t xml:space="preserve">CCO-Cr = </t>
  </si>
  <si>
    <t xml:space="preserve">Amoniu = </t>
  </si>
  <si>
    <t xml:space="preserve">Materii in suspensie = </t>
  </si>
  <si>
    <t xml:space="preserve">Azotati = </t>
  </si>
  <si>
    <t xml:space="preserve">Detergenti = </t>
  </si>
  <si>
    <t>Parametri pentru ape uzate epurate realizati:</t>
  </si>
  <si>
    <t>Frecventa de monitorizare calitate ape uzate epurate</t>
  </si>
  <si>
    <t>Nume firma de vidanjare namol</t>
  </si>
  <si>
    <t>Frecventa vidanjare namol de epurare</t>
  </si>
  <si>
    <t>Nume instalatei unde se trateaza namolul de epurare</t>
  </si>
  <si>
    <t>Data inregistrarii SIA in registru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</si>
</sst>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0"/>
      <name val="Calibri"/>
      <family val="2"/>
      <scheme val="minor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hair">
        <color auto="1"/>
      </bottom>
      <diagonal/>
    </border>
    <border>
      <left/>
      <right style="thin">
        <color rgb="FFFF0000"/>
      </right>
      <top/>
      <bottom style="hair">
        <color auto="1"/>
      </bottom>
      <diagonal/>
    </border>
    <border>
      <left/>
      <right style="thin">
        <color rgb="FFFF0000"/>
      </right>
      <top style="hair">
        <color auto="1"/>
      </top>
      <bottom style="hair">
        <color auto="1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quotePrefix="1"/>
    <xf numFmtId="0" fontId="0" fillId="0" borderId="0" xfId="0" quotePrefix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justify" wrapText="1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3" fillId="3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Alignment="1">
      <alignment horizontal="justify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2" borderId="9" xfId="0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5" xfId="0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Date!$E$9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fmlaLink="Date!$E$8" lockText="1" noThreeD="1"/>
</file>

<file path=xl/ctrlProps/ctrlProp4.xml><?xml version="1.0" encoding="utf-8"?>
<formControlPr xmlns="http://schemas.microsoft.com/office/spreadsheetml/2009/9/main" objectType="CheckBox" fmlaLink="Date!$D$10" lockText="1" noThreeD="1"/>
</file>

<file path=xl/ctrlProps/ctrlProp5.xml><?xml version="1.0" encoding="utf-8"?>
<formControlPr xmlns="http://schemas.microsoft.com/office/spreadsheetml/2009/9/main" objectType="CheckBox" fmlaLink="Date!$E$10" lockText="1" noThreeD="1"/>
</file>

<file path=xl/ctrlProps/ctrlProp6.xml><?xml version="1.0" encoding="utf-8"?>
<formControlPr xmlns="http://schemas.microsoft.com/office/spreadsheetml/2009/9/main" objectType="Drop" dropLines="3" dropStyle="combo" dx="22" fmlaLink="Date!$E$11" fmlaRange="Date!$D$11:$D$13" noThreeD="1" sel="1" val="0"/>
</file>

<file path=xl/ctrlProps/ctrlProp7.xml><?xml version="1.0" encoding="utf-8"?>
<formControlPr xmlns="http://schemas.microsoft.com/office/spreadsheetml/2009/9/main" objectType="Drop" dropLines="2" dropStyle="combo" dx="22" fmlaLink="Date!$E$14" fmlaRange="Date!$D$14:$D$15" noThreeD="1" sel="1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19</xdr:row>
          <xdr:rowOff>114300</xdr:rowOff>
        </xdr:from>
        <xdr:to>
          <xdr:col>21</xdr:col>
          <xdr:colOff>95250</xdr:colOff>
          <xdr:row>21</xdr:row>
          <xdr:rowOff>76200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colectare (bazin vidanjabil etanș)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35144</xdr:colOff>
          <xdr:row>19</xdr:row>
          <xdr:rowOff>101162</xdr:rowOff>
        </xdr:from>
        <xdr:to>
          <xdr:col>50</xdr:col>
          <xdr:colOff>65689</xdr:colOff>
          <xdr:row>21</xdr:row>
          <xdr:rowOff>63062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epurare (SIA)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36635</xdr:colOff>
          <xdr:row>14</xdr:row>
          <xdr:rowOff>118697</xdr:rowOff>
        </xdr:from>
        <xdr:to>
          <xdr:col>51</xdr:col>
          <xdr:colOff>58616</xdr:colOff>
          <xdr:row>16</xdr:row>
          <xdr:rowOff>52022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Acelasi ca si domiciliul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161925</xdr:rowOff>
        </xdr:from>
        <xdr:to>
          <xdr:col>22</xdr:col>
          <xdr:colOff>66675</xdr:colOff>
          <xdr:row>14</xdr:row>
          <xdr:rowOff>28575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DIN RETEAUA PUBLICA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12</xdr:row>
          <xdr:rowOff>180975</xdr:rowOff>
        </xdr:from>
        <xdr:to>
          <xdr:col>49</xdr:col>
          <xdr:colOff>117230</xdr:colOff>
          <xdr:row>14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DIN SURSE INDIVIDUALE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44</xdr:row>
          <xdr:rowOff>0</xdr:rowOff>
        </xdr:from>
        <xdr:to>
          <xdr:col>15</xdr:col>
          <xdr:colOff>85725</xdr:colOff>
          <xdr:row>45</xdr:row>
          <xdr:rowOff>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44</xdr:row>
          <xdr:rowOff>180975</xdr:rowOff>
        </xdr:from>
        <xdr:to>
          <xdr:col>9</xdr:col>
          <xdr:colOff>85725</xdr:colOff>
          <xdr:row>46</xdr:row>
          <xdr:rowOff>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3E917-E400-43C2-9792-CA665399BE6B}">
  <dimension ref="B1:AY182"/>
  <sheetViews>
    <sheetView tabSelected="1" zoomScale="130" zoomScaleNormal="130" workbookViewId="0">
      <selection activeCell="AG72" sqref="AG72"/>
    </sheetView>
  </sheetViews>
  <sheetFormatPr defaultColWidth="1.7109375" defaultRowHeight="15" x14ac:dyDescent="0.25"/>
  <sheetData>
    <row r="1" spans="2:50" ht="39.75" customHeight="1" x14ac:dyDescent="0.25"/>
    <row r="2" spans="2:50" ht="39" customHeight="1" x14ac:dyDescent="0.3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</row>
    <row r="3" spans="2:50" ht="48" customHeight="1" x14ac:dyDescent="0.25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</row>
    <row r="4" spans="2:50" ht="79.5" customHeight="1" x14ac:dyDescent="0.2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</row>
    <row r="5" spans="2:50" x14ac:dyDescent="0.25">
      <c r="C5" s="22" t="s">
        <v>2</v>
      </c>
      <c r="D5" s="22"/>
      <c r="E5" s="22"/>
      <c r="F5" s="22"/>
      <c r="G5" s="22"/>
      <c r="H5" s="22"/>
      <c r="I5" s="22"/>
      <c r="J5" s="22"/>
      <c r="K5" s="22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pans="2:50" x14ac:dyDescent="0.25">
      <c r="B6" s="20" t="s">
        <v>16</v>
      </c>
      <c r="C6" s="20"/>
      <c r="D6" s="20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pans="2:50" x14ac:dyDescent="0.25">
      <c r="B7" s="20" t="s">
        <v>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22" t="s">
        <v>4</v>
      </c>
      <c r="AF7" s="22"/>
      <c r="AG7" s="22"/>
      <c r="AH7" s="22"/>
      <c r="AI7" s="22"/>
      <c r="AJ7" s="22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pans="2:50" x14ac:dyDescent="0.25">
      <c r="B8" s="20" t="s">
        <v>5</v>
      </c>
      <c r="C8" s="20"/>
      <c r="D8" s="20"/>
      <c r="E8" s="2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22" t="s">
        <v>6</v>
      </c>
      <c r="AD8" s="22"/>
      <c r="AE8" s="18"/>
      <c r="AF8" s="18"/>
      <c r="AG8" s="18"/>
      <c r="AH8" s="18"/>
      <c r="AI8" s="22" t="s">
        <v>7</v>
      </c>
      <c r="AJ8" s="22"/>
      <c r="AK8" s="18"/>
      <c r="AL8" s="18"/>
      <c r="AM8" s="18"/>
      <c r="AN8" s="18"/>
      <c r="AO8" s="22" t="s">
        <v>8</v>
      </c>
      <c r="AP8" s="22"/>
      <c r="AQ8" s="18"/>
      <c r="AR8" s="18"/>
      <c r="AS8" s="18"/>
      <c r="AT8" s="22" t="s">
        <v>9</v>
      </c>
      <c r="AU8" s="22"/>
      <c r="AV8" s="18"/>
      <c r="AW8" s="18"/>
      <c r="AX8" s="18"/>
    </row>
    <row r="9" spans="2:50" x14ac:dyDescent="0.25">
      <c r="B9" s="20" t="s">
        <v>10</v>
      </c>
      <c r="C9" s="20"/>
      <c r="D9" s="20"/>
      <c r="E9" s="20"/>
      <c r="F9" s="20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22" t="s">
        <v>11</v>
      </c>
      <c r="W9" s="22"/>
      <c r="X9" s="22"/>
      <c r="Y9" s="22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  <row r="10" spans="2:50" x14ac:dyDescent="0.25">
      <c r="B10" s="20" t="s">
        <v>12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18"/>
      <c r="O10" s="18"/>
      <c r="P10" s="18"/>
      <c r="Q10" s="22" t="s">
        <v>6</v>
      </c>
      <c r="R10" s="22"/>
      <c r="S10" s="18"/>
      <c r="T10" s="18"/>
      <c r="U10" s="18"/>
      <c r="V10" s="18"/>
      <c r="W10" s="18"/>
      <c r="X10" s="18"/>
      <c r="Y10" s="18"/>
      <c r="Z10" t="s">
        <v>13</v>
      </c>
      <c r="AA10" s="22" t="s">
        <v>14</v>
      </c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</row>
    <row r="11" spans="2:50" ht="58.5" customHeight="1" x14ac:dyDescent="0.25">
      <c r="B11" s="29" t="s">
        <v>15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</row>
    <row r="12" spans="2:50" ht="15" customHeight="1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</row>
    <row r="13" spans="2:50" x14ac:dyDescent="0.25">
      <c r="B13" s="27" t="s">
        <v>51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8" t="s">
        <v>52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x14ac:dyDescent="0.25">
      <c r="B16" s="20" t="s">
        <v>17</v>
      </c>
      <c r="C16" s="20"/>
      <c r="D16" s="20"/>
      <c r="E16" s="20"/>
      <c r="F16" s="20"/>
      <c r="G16" s="20"/>
      <c r="H16" s="20"/>
      <c r="I16" s="2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2:51" x14ac:dyDescent="0.25">
      <c r="B17" s="20" t="s">
        <v>18</v>
      </c>
      <c r="C17" s="20"/>
      <c r="D17" s="20"/>
      <c r="E17" s="20"/>
      <c r="F17" s="18" t="s">
        <v>22</v>
      </c>
      <c r="G17" s="18"/>
      <c r="H17" s="18"/>
      <c r="I17" s="18"/>
      <c r="J17" s="18"/>
      <c r="K17" s="18"/>
      <c r="L17" s="18"/>
      <c r="M17" s="18"/>
      <c r="N17" s="22" t="s">
        <v>19</v>
      </c>
      <c r="O17" s="22"/>
      <c r="P17" s="22"/>
      <c r="Q17" s="18" t="s">
        <v>23</v>
      </c>
      <c r="R17" s="18"/>
      <c r="S17" s="18"/>
      <c r="T17" s="18"/>
      <c r="U17" s="18"/>
      <c r="V17" s="18"/>
      <c r="W17" s="18"/>
      <c r="X17" s="22" t="s">
        <v>20</v>
      </c>
      <c r="Y17" s="22"/>
      <c r="Z17" s="22"/>
      <c r="AA17" s="22"/>
      <c r="AB17" s="18" t="str">
        <f>IF(Date!E8=TRUE,Sheet1!F8," ")</f>
        <v xml:space="preserve"> </v>
      </c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22" t="s">
        <v>24</v>
      </c>
      <c r="AS17" s="22"/>
      <c r="AT17" s="18" t="str">
        <f>IF(Date!E8=TRUE,AE8," ")</f>
        <v xml:space="preserve"> </v>
      </c>
      <c r="AU17" s="18"/>
      <c r="AV17" s="18"/>
      <c r="AW17" s="18"/>
      <c r="AX17" s="18"/>
    </row>
    <row r="18" spans="2:51" x14ac:dyDescent="0.25">
      <c r="B18" s="20" t="s">
        <v>69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1"/>
      <c r="U18" s="21"/>
      <c r="V18" s="21"/>
      <c r="W18" s="23" t="s">
        <v>73</v>
      </c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1"/>
      <c r="AM18" s="21"/>
      <c r="AN18" s="21"/>
      <c r="AO18" s="22" t="s">
        <v>72</v>
      </c>
      <c r="AP18" s="22"/>
      <c r="AQ18" s="22"/>
      <c r="AR18" s="22"/>
      <c r="AS18" s="22"/>
      <c r="AT18" s="21">
        <f>AL18*0.13</f>
        <v>0</v>
      </c>
      <c r="AU18" s="21"/>
      <c r="AV18" s="21"/>
      <c r="AW18" s="21"/>
      <c r="AX18" s="21"/>
    </row>
    <row r="19" spans="2:51" x14ac:dyDescent="0.25">
      <c r="B19" s="20" t="s">
        <v>26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2" t="s">
        <v>21</v>
      </c>
      <c r="AB19" s="22"/>
      <c r="AC19" s="22"/>
      <c r="AD19" s="22"/>
      <c r="AE19" s="18"/>
      <c r="AF19" s="18"/>
      <c r="AG19" s="18"/>
      <c r="AH19" s="18"/>
      <c r="AI19" s="22" t="s">
        <v>27</v>
      </c>
      <c r="AJ19" s="22"/>
      <c r="AK19" s="22"/>
      <c r="AL19" s="18"/>
      <c r="AM19" s="18"/>
      <c r="AN19" s="18"/>
      <c r="AO19" s="18"/>
      <c r="AP19" s="18"/>
      <c r="AQ19" s="18"/>
      <c r="AR19" s="18"/>
      <c r="AS19" s="3"/>
      <c r="AT19" s="3"/>
      <c r="AU19" s="3"/>
      <c r="AV19" s="3"/>
      <c r="AW19" s="3"/>
      <c r="AX19" s="3"/>
    </row>
    <row r="20" spans="2:51" x14ac:dyDescent="0.25">
      <c r="B20" s="20" t="s">
        <v>25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Y20" s="3"/>
    </row>
    <row r="21" spans="2:51" x14ac:dyDescent="0.25">
      <c r="AY21" s="11"/>
    </row>
    <row r="22" spans="2:51" x14ac:dyDescent="0.25">
      <c r="AY22" s="9"/>
    </row>
    <row r="23" spans="2:51" x14ac:dyDescent="0.25">
      <c r="B23" s="25" t="s">
        <v>28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18"/>
      <c r="Q23" s="18"/>
      <c r="R23" s="18"/>
      <c r="S23" s="18"/>
      <c r="T23" t="s">
        <v>32</v>
      </c>
      <c r="U23" s="18"/>
      <c r="V23" s="18"/>
      <c r="W23" s="18"/>
      <c r="X23" s="18"/>
      <c r="Y23" t="s">
        <v>32</v>
      </c>
      <c r="Z23" s="18"/>
      <c r="AA23" s="18"/>
      <c r="AB23" s="18"/>
      <c r="AC23" s="18"/>
      <c r="AY23" s="3"/>
    </row>
    <row r="24" spans="2:51" x14ac:dyDescent="0.25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Q24" s="22" t="s">
        <v>29</v>
      </c>
      <c r="R24" s="22"/>
      <c r="U24" s="22" t="s">
        <v>30</v>
      </c>
      <c r="V24" s="22"/>
      <c r="W24" s="22"/>
      <c r="X24" s="22"/>
      <c r="Z24" s="3"/>
      <c r="AA24" s="22" t="s">
        <v>31</v>
      </c>
      <c r="AB24" s="22"/>
      <c r="AC24" s="3"/>
      <c r="AY24" s="11"/>
    </row>
    <row r="25" spans="2:51" x14ac:dyDescent="0.25">
      <c r="B25" s="20" t="s">
        <v>33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8"/>
      <c r="P25" s="18"/>
      <c r="Q25" s="18"/>
      <c r="R25" s="18"/>
      <c r="S25" s="22" t="s">
        <v>34</v>
      </c>
      <c r="T25" s="22"/>
      <c r="U25" s="22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Y25" s="9"/>
    </row>
    <row r="26" spans="2:51" x14ac:dyDescent="0.25">
      <c r="B26" s="20" t="s">
        <v>35</v>
      </c>
      <c r="C26" s="20"/>
      <c r="D26" s="20"/>
      <c r="E26" s="20"/>
      <c r="F26" s="20"/>
      <c r="G26" s="20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9"/>
    </row>
    <row r="27" spans="2:51" x14ac:dyDescent="0.25">
      <c r="B27" s="20" t="s">
        <v>44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9"/>
    </row>
    <row r="28" spans="2:51" x14ac:dyDescent="0.25">
      <c r="B28" s="24" t="s">
        <v>76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9"/>
    </row>
    <row r="29" spans="2:51" x14ac:dyDescent="0.25">
      <c r="B29" s="24" t="s">
        <v>77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9"/>
    </row>
    <row r="30" spans="2:51" x14ac:dyDescent="0.25">
      <c r="AY30" s="9"/>
    </row>
    <row r="31" spans="2:51" x14ac:dyDescent="0.25">
      <c r="AY31" s="9"/>
    </row>
    <row r="32" spans="2:51" x14ac:dyDescent="0.25">
      <c r="AY32" s="3"/>
    </row>
    <row r="33" spans="2:51" x14ac:dyDescent="0.25">
      <c r="AY33" s="3"/>
    </row>
    <row r="34" spans="2:51" x14ac:dyDescent="0.25">
      <c r="AY34" s="3"/>
    </row>
    <row r="35" spans="2:51" x14ac:dyDescent="0.25">
      <c r="AY35" s="3"/>
    </row>
    <row r="36" spans="2:51" x14ac:dyDescent="0.25">
      <c r="AY36" s="3"/>
    </row>
    <row r="37" spans="2:51" x14ac:dyDescent="0.25">
      <c r="AY37" s="3"/>
    </row>
    <row r="38" spans="2:51" x14ac:dyDescent="0.25">
      <c r="AY38" s="3"/>
    </row>
    <row r="39" spans="2:51" x14ac:dyDescent="0.25">
      <c r="AY39" s="3"/>
    </row>
    <row r="40" spans="2:51" x14ac:dyDescent="0.25">
      <c r="B40" s="32" t="s">
        <v>75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"/>
    </row>
    <row r="41" spans="2:51" x14ac:dyDescent="0.25">
      <c r="B41" s="41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42"/>
      <c r="AY41" s="3"/>
    </row>
    <row r="42" spans="2:51" x14ac:dyDescent="0.25">
      <c r="B42" s="45" t="s">
        <v>60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44"/>
      <c r="AY42" s="11"/>
    </row>
    <row r="43" spans="2:51" x14ac:dyDescent="0.25">
      <c r="B43" s="52" t="s">
        <v>61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42"/>
      <c r="AY43" s="3"/>
    </row>
    <row r="44" spans="2:51" x14ac:dyDescent="0.25">
      <c r="B44" s="43" t="str">
        <f>IF(Date!E9=1,"SE COMPLETEAZA DOAR IN CAZUL SISTEMELOR DE EPURARE","")</f>
        <v>SE COMPLETEAZA DOAR IN CAZUL SISTEMELOR DE EPURARE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44"/>
      <c r="AY44" s="3"/>
    </row>
    <row r="45" spans="2:51" x14ac:dyDescent="0.25">
      <c r="B45" s="45" t="s">
        <v>64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5"/>
      <c r="P45" s="35"/>
      <c r="Q45" s="35"/>
      <c r="R45" s="33"/>
      <c r="S45" s="33"/>
      <c r="T45" s="33"/>
      <c r="U45" s="33"/>
      <c r="V45" s="33"/>
      <c r="W45" s="33"/>
      <c r="X45" s="33"/>
      <c r="Y45" s="33"/>
      <c r="Z45" s="33"/>
      <c r="AA45" s="19" t="s">
        <v>78</v>
      </c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21"/>
      <c r="AV45" s="21"/>
      <c r="AW45" s="21"/>
      <c r="AX45" s="46"/>
      <c r="AY45" s="3"/>
    </row>
    <row r="46" spans="2:51" x14ac:dyDescent="0.25">
      <c r="B46" s="45" t="s">
        <v>81</v>
      </c>
      <c r="C46" s="34"/>
      <c r="D46" s="34"/>
      <c r="E46" s="34"/>
      <c r="F46" s="34"/>
      <c r="G46" s="34"/>
      <c r="H46" s="34"/>
      <c r="I46" s="33"/>
      <c r="J46" s="33"/>
      <c r="K46" s="36" t="s">
        <v>84</v>
      </c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44"/>
      <c r="AY46" s="3"/>
    </row>
    <row r="47" spans="2:51" x14ac:dyDescent="0.25">
      <c r="B47" s="47" t="s">
        <v>85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44"/>
      <c r="AY47" s="3"/>
    </row>
    <row r="48" spans="2:51" x14ac:dyDescent="0.25">
      <c r="B48" s="45" t="s">
        <v>88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46"/>
    </row>
    <row r="49" spans="2:51" x14ac:dyDescent="0.25">
      <c r="B49" s="45" t="s">
        <v>89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46"/>
    </row>
    <row r="50" spans="2:51" x14ac:dyDescent="0.25">
      <c r="B50" s="45" t="s">
        <v>91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44"/>
    </row>
    <row r="51" spans="2:51" x14ac:dyDescent="0.25">
      <c r="B51" s="45" t="s">
        <v>92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44"/>
    </row>
    <row r="52" spans="2:51" x14ac:dyDescent="0.25">
      <c r="B52" s="45" t="s">
        <v>76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44"/>
    </row>
    <row r="53" spans="2:51" x14ac:dyDescent="0.25">
      <c r="B53" s="48" t="s">
        <v>77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49"/>
      <c r="AY53" s="3"/>
    </row>
    <row r="54" spans="2:51" x14ac:dyDescent="0.25">
      <c r="B54" s="45" t="s">
        <v>93</v>
      </c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46"/>
      <c r="AY54" s="3"/>
    </row>
    <row r="55" spans="2:51" x14ac:dyDescent="0.25">
      <c r="B55" s="45" t="s">
        <v>94</v>
      </c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44"/>
      <c r="AY55" s="3"/>
    </row>
    <row r="56" spans="2:51" x14ac:dyDescent="0.25">
      <c r="B56" s="50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16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51"/>
      <c r="AY56" s="13"/>
    </row>
    <row r="57" spans="2:51" x14ac:dyDescent="0.25">
      <c r="B57" s="45" t="s">
        <v>95</v>
      </c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3"/>
      <c r="AR57" s="33"/>
      <c r="AS57" s="33"/>
      <c r="AT57" s="33"/>
      <c r="AU57" s="33"/>
      <c r="AV57" s="33"/>
      <c r="AW57" s="33"/>
      <c r="AX57" s="42"/>
      <c r="AY57" s="3"/>
    </row>
    <row r="58" spans="2:51" x14ac:dyDescent="0.25">
      <c r="B58" s="52" t="s">
        <v>98</v>
      </c>
      <c r="C58" s="36"/>
      <c r="D58" s="36"/>
      <c r="E58" s="36"/>
      <c r="F58" s="18"/>
      <c r="G58" s="18"/>
      <c r="H58" s="18"/>
      <c r="I58" s="18"/>
      <c r="J58" s="18"/>
      <c r="K58" s="36" t="s">
        <v>96</v>
      </c>
      <c r="L58" s="36"/>
      <c r="M58" s="33"/>
      <c r="N58" s="33"/>
      <c r="O58" s="36" t="s">
        <v>97</v>
      </c>
      <c r="P58" s="36"/>
      <c r="Q58" s="36"/>
      <c r="R58" s="36"/>
      <c r="S58" s="18"/>
      <c r="T58" s="18"/>
      <c r="U58" s="18"/>
      <c r="V58" s="18"/>
      <c r="W58" s="33"/>
      <c r="X58" s="33"/>
      <c r="Y58" s="36" t="s">
        <v>99</v>
      </c>
      <c r="Z58" s="36"/>
      <c r="AA58" s="36"/>
      <c r="AB58" s="36"/>
      <c r="AC58" s="36"/>
      <c r="AD58" s="18"/>
      <c r="AE58" s="18"/>
      <c r="AF58" s="18"/>
      <c r="AG58" s="18"/>
      <c r="AH58" s="33"/>
      <c r="AI58" s="33"/>
      <c r="AJ58" s="38" t="s">
        <v>101</v>
      </c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18"/>
      <c r="AV58" s="18"/>
      <c r="AW58" s="18"/>
      <c r="AX58" s="44"/>
      <c r="AY58" s="3"/>
    </row>
    <row r="59" spans="2:51" x14ac:dyDescent="0.25">
      <c r="B59" s="45" t="s">
        <v>100</v>
      </c>
      <c r="C59" s="34"/>
      <c r="D59" s="34"/>
      <c r="E59" s="34"/>
      <c r="F59" s="34"/>
      <c r="G59" s="34"/>
      <c r="H59" s="18"/>
      <c r="I59" s="18"/>
      <c r="J59" s="18"/>
      <c r="K59" s="18"/>
      <c r="L59" s="33"/>
      <c r="M59" s="33"/>
      <c r="N59" s="33"/>
      <c r="O59" s="33"/>
      <c r="P59" s="33"/>
      <c r="Q59" s="33"/>
      <c r="R59" s="36" t="s">
        <v>102</v>
      </c>
      <c r="S59" s="36"/>
      <c r="T59" s="36"/>
      <c r="U59" s="36"/>
      <c r="V59" s="36"/>
      <c r="W59" s="18"/>
      <c r="X59" s="18"/>
      <c r="Y59" s="18"/>
      <c r="Z59" s="18"/>
      <c r="AA59" s="18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6" t="s">
        <v>103</v>
      </c>
      <c r="AO59" s="36"/>
      <c r="AP59" s="36"/>
      <c r="AQ59" s="36"/>
      <c r="AR59" s="36"/>
      <c r="AS59" s="36"/>
      <c r="AT59" s="36"/>
      <c r="AU59" s="18"/>
      <c r="AV59" s="18"/>
      <c r="AW59" s="18"/>
      <c r="AX59" s="44"/>
      <c r="AY59" s="3"/>
    </row>
    <row r="60" spans="2:51" x14ac:dyDescent="0.25">
      <c r="B60" s="50"/>
      <c r="C60" s="37"/>
      <c r="D60" s="37"/>
      <c r="E60" s="37"/>
      <c r="F60" s="16"/>
      <c r="G60" s="16"/>
      <c r="H60" s="14"/>
      <c r="I60" s="14"/>
      <c r="J60" s="14"/>
      <c r="K60" s="14"/>
      <c r="L60" s="39"/>
      <c r="M60" s="39"/>
      <c r="N60" s="39"/>
      <c r="O60" s="39"/>
      <c r="P60" s="39"/>
      <c r="Q60" s="39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51"/>
      <c r="AY60" s="13"/>
    </row>
    <row r="61" spans="2:51" x14ac:dyDescent="0.25">
      <c r="B61" s="45" t="s">
        <v>104</v>
      </c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40"/>
      <c r="Z61" s="40"/>
      <c r="AA61" s="40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53"/>
      <c r="AY61" s="3"/>
    </row>
    <row r="62" spans="2:51" x14ac:dyDescent="0.25">
      <c r="B62" s="52" t="s">
        <v>98</v>
      </c>
      <c r="C62" s="36"/>
      <c r="D62" s="36"/>
      <c r="E62" s="36"/>
      <c r="F62" s="18"/>
      <c r="G62" s="18"/>
      <c r="H62" s="18"/>
      <c r="I62" s="18"/>
      <c r="J62" s="18"/>
      <c r="K62" s="36" t="s">
        <v>96</v>
      </c>
      <c r="L62" s="36"/>
      <c r="M62" s="33"/>
      <c r="N62" s="33"/>
      <c r="O62" s="36" t="s">
        <v>97</v>
      </c>
      <c r="P62" s="36"/>
      <c r="Q62" s="36"/>
      <c r="R62" s="36"/>
      <c r="S62" s="18"/>
      <c r="T62" s="18"/>
      <c r="U62" s="18"/>
      <c r="V62" s="18"/>
      <c r="W62" s="33"/>
      <c r="X62" s="33"/>
      <c r="Y62" s="36" t="s">
        <v>99</v>
      </c>
      <c r="Z62" s="36"/>
      <c r="AA62" s="36"/>
      <c r="AB62" s="36"/>
      <c r="AC62" s="36"/>
      <c r="AD62" s="18"/>
      <c r="AE62" s="18"/>
      <c r="AF62" s="18"/>
      <c r="AG62" s="18"/>
      <c r="AH62" s="33"/>
      <c r="AI62" s="33"/>
      <c r="AJ62" s="38" t="s">
        <v>101</v>
      </c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18"/>
      <c r="AV62" s="18"/>
      <c r="AW62" s="18"/>
      <c r="AX62" s="44"/>
      <c r="AY62" s="3"/>
    </row>
    <row r="63" spans="2:51" x14ac:dyDescent="0.25">
      <c r="B63" s="45" t="s">
        <v>100</v>
      </c>
      <c r="C63" s="34"/>
      <c r="D63" s="34"/>
      <c r="E63" s="34"/>
      <c r="F63" s="34"/>
      <c r="G63" s="34"/>
      <c r="H63" s="18"/>
      <c r="I63" s="18"/>
      <c r="J63" s="18"/>
      <c r="K63" s="18"/>
      <c r="L63" s="33"/>
      <c r="M63" s="33"/>
      <c r="N63" s="33"/>
      <c r="O63" s="33"/>
      <c r="P63" s="33"/>
      <c r="Q63" s="33"/>
      <c r="R63" s="36" t="s">
        <v>102</v>
      </c>
      <c r="S63" s="36"/>
      <c r="T63" s="36"/>
      <c r="U63" s="36"/>
      <c r="V63" s="36"/>
      <c r="W63" s="18"/>
      <c r="X63" s="18"/>
      <c r="Y63" s="18"/>
      <c r="Z63" s="18"/>
      <c r="AA63" s="18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6" t="s">
        <v>103</v>
      </c>
      <c r="AO63" s="36"/>
      <c r="AP63" s="36"/>
      <c r="AQ63" s="36"/>
      <c r="AR63" s="36"/>
      <c r="AS63" s="36"/>
      <c r="AT63" s="36"/>
      <c r="AU63" s="18"/>
      <c r="AV63" s="18"/>
      <c r="AW63" s="18"/>
      <c r="AX63" s="44"/>
      <c r="AY63" s="3"/>
    </row>
    <row r="64" spans="2:51" x14ac:dyDescent="0.25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6"/>
      <c r="AY64" s="3"/>
    </row>
    <row r="65" spans="2:51" x14ac:dyDescent="0.25">
      <c r="AY65" s="3"/>
    </row>
    <row r="66" spans="2:51" x14ac:dyDescent="0.25">
      <c r="B66" s="20" t="s">
        <v>36</v>
      </c>
      <c r="C66" s="20"/>
      <c r="D66" s="20"/>
      <c r="E66" s="20"/>
      <c r="F66" s="20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2:51" x14ac:dyDescent="0.25">
      <c r="C67" s="4" t="s">
        <v>37</v>
      </c>
      <c r="D67" t="s">
        <v>38</v>
      </c>
    </row>
    <row r="68" spans="2:51" x14ac:dyDescent="0.25">
      <c r="C68" s="4" t="s">
        <v>37</v>
      </c>
      <c r="D68" t="s">
        <v>39</v>
      </c>
      <c r="AY68" s="3"/>
    </row>
    <row r="69" spans="2:51" x14ac:dyDescent="0.25">
      <c r="B69" s="3"/>
      <c r="C69" s="3"/>
      <c r="D69" s="3" t="s">
        <v>40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</row>
    <row r="70" spans="2:51" x14ac:dyDescent="0.25">
      <c r="B70" s="3"/>
      <c r="C70" s="5" t="s">
        <v>37</v>
      </c>
      <c r="D70" s="3" t="s">
        <v>41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</row>
    <row r="71" spans="2:51" x14ac:dyDescent="0.25">
      <c r="B71" s="3"/>
      <c r="C71" s="5" t="s">
        <v>37</v>
      </c>
      <c r="D71" s="3" t="s">
        <v>42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</row>
    <row r="72" spans="2:51" x14ac:dyDescent="0.25">
      <c r="B72" s="3"/>
      <c r="C72" s="3"/>
      <c r="D72" s="3" t="s">
        <v>43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</row>
    <row r="73" spans="2:51" x14ac:dyDescent="0.25">
      <c r="B73" s="3"/>
      <c r="C73" s="3"/>
      <c r="D73" s="2"/>
      <c r="E73" s="2"/>
      <c r="F73" s="2"/>
      <c r="G73" s="2"/>
      <c r="H73" s="2"/>
      <c r="I73" s="2"/>
      <c r="J73" s="2"/>
      <c r="K73" s="2"/>
      <c r="L73" s="2"/>
      <c r="AE73" s="3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3"/>
      <c r="AY73" s="3"/>
    </row>
    <row r="74" spans="2:5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3"/>
      <c r="AY74" s="3"/>
    </row>
    <row r="75" spans="2:5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3"/>
      <c r="AY75" s="3"/>
    </row>
    <row r="76" spans="2:51" x14ac:dyDescent="0.25">
      <c r="AY76" s="3"/>
    </row>
    <row r="77" spans="2:51" x14ac:dyDescent="0.25">
      <c r="AY77" s="3"/>
    </row>
    <row r="78" spans="2:51" x14ac:dyDescent="0.25">
      <c r="AY78" s="3"/>
    </row>
    <row r="79" spans="2:51" x14ac:dyDescent="0.25">
      <c r="T79" s="22" t="s">
        <v>59</v>
      </c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Y79" s="3"/>
    </row>
    <row r="80" spans="2:51" x14ac:dyDescent="0.25">
      <c r="AY80" s="3"/>
    </row>
    <row r="81" spans="2:51" x14ac:dyDescent="0.25">
      <c r="AY81" s="3"/>
    </row>
    <row r="82" spans="2:51" x14ac:dyDescent="0.25"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Y82" s="3"/>
    </row>
    <row r="83" spans="2:51" x14ac:dyDescent="0.25"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Y83" s="3"/>
    </row>
    <row r="84" spans="2:51" x14ac:dyDescent="0.25"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Y84" s="3"/>
    </row>
    <row r="85" spans="2:5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</row>
    <row r="86" spans="2:5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</row>
    <row r="87" spans="2:5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</row>
    <row r="88" spans="2:5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</row>
    <row r="89" spans="2:5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</row>
    <row r="90" spans="2:5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</row>
    <row r="91" spans="2:5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</row>
    <row r="92" spans="2:5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</row>
    <row r="93" spans="2:5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</row>
    <row r="94" spans="2:5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</row>
    <row r="95" spans="2:5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</row>
    <row r="96" spans="2:5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</row>
    <row r="97" spans="2:5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</row>
    <row r="98" spans="2:5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</row>
    <row r="99" spans="2:5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</row>
    <row r="100" spans="2:5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</row>
    <row r="101" spans="2:5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</row>
    <row r="102" spans="2:5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</row>
    <row r="103" spans="2:5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</row>
    <row r="104" spans="2:5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</row>
    <row r="105" spans="2:5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</row>
    <row r="106" spans="2:5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</row>
    <row r="107" spans="2:5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</row>
    <row r="108" spans="2:5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</row>
    <row r="109" spans="2:5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</row>
    <row r="110" spans="2:5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</row>
    <row r="111" spans="2:5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</row>
    <row r="112" spans="2:5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</row>
    <row r="113" spans="2:5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</row>
    <row r="114" spans="2:5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</row>
    <row r="115" spans="2:5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</row>
    <row r="116" spans="2:5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</row>
    <row r="117" spans="2:5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</row>
    <row r="118" spans="2:5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</row>
    <row r="119" spans="2:5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</row>
    <row r="120" spans="2:5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</row>
    <row r="121" spans="2:5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</row>
    <row r="122" spans="2:5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</row>
    <row r="123" spans="2:5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</row>
    <row r="124" spans="2:5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</row>
    <row r="125" spans="2:5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</row>
    <row r="126" spans="2:5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</row>
    <row r="127" spans="2:5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</row>
    <row r="128" spans="2:5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</row>
    <row r="129" spans="2:5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</row>
    <row r="130" spans="2:5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</row>
    <row r="131" spans="2:5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</row>
    <row r="132" spans="2:5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</row>
    <row r="133" spans="2:5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</row>
    <row r="134" spans="2:5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</row>
    <row r="135" spans="2:5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</row>
    <row r="136" spans="2:5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</row>
    <row r="137" spans="2:51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</row>
    <row r="138" spans="2:5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</row>
    <row r="139" spans="2:5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</row>
    <row r="140" spans="2:5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</row>
    <row r="141" spans="2:5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</row>
    <row r="142" spans="2:5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</row>
    <row r="143" spans="2:5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</row>
    <row r="144" spans="2:5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</row>
    <row r="145" spans="2:5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</row>
    <row r="146" spans="2:5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</row>
    <row r="147" spans="2:5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</row>
    <row r="148" spans="2:51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</row>
    <row r="149" spans="2:5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</row>
    <row r="150" spans="2:5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</row>
    <row r="151" spans="2:5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</row>
    <row r="152" spans="2:5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</row>
    <row r="153" spans="2:5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</row>
    <row r="154" spans="2:51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</row>
    <row r="155" spans="2:51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</row>
    <row r="156" spans="2:5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</row>
    <row r="157" spans="2:5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</row>
    <row r="158" spans="2:5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</row>
    <row r="159" spans="2:5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</row>
    <row r="160" spans="2:5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</row>
    <row r="161" spans="2:5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</row>
    <row r="162" spans="2:51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</row>
    <row r="163" spans="2:51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</row>
    <row r="164" spans="2:51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</row>
    <row r="165" spans="2:5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</row>
    <row r="166" spans="2:5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</row>
    <row r="167" spans="2:5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</row>
    <row r="168" spans="2:5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</row>
    <row r="169" spans="2:5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</row>
    <row r="170" spans="2:5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</row>
    <row r="171" spans="2:5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</row>
    <row r="172" spans="2:5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</row>
    <row r="173" spans="2:5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</row>
    <row r="174" spans="2:51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</row>
    <row r="175" spans="2:5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</row>
    <row r="176" spans="2:5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</row>
    <row r="177" spans="2:5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</row>
    <row r="178" spans="2:5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</row>
    <row r="179" spans="2:5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</row>
    <row r="180" spans="2:5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</row>
    <row r="181" spans="2:5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</row>
    <row r="182" spans="2:51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</row>
  </sheetData>
  <mergeCells count="135">
    <mergeCell ref="T79:AE79"/>
    <mergeCell ref="B57:AP57"/>
    <mergeCell ref="B43:V43"/>
    <mergeCell ref="Y62:AC62"/>
    <mergeCell ref="AD62:AG62"/>
    <mergeCell ref="AJ62:AT62"/>
    <mergeCell ref="AU62:AX62"/>
    <mergeCell ref="B63:G63"/>
    <mergeCell ref="H63:K63"/>
    <mergeCell ref="R63:V63"/>
    <mergeCell ref="W63:AA63"/>
    <mergeCell ref="AN63:AT63"/>
    <mergeCell ref="AU63:AX63"/>
    <mergeCell ref="B61:X61"/>
    <mergeCell ref="B62:E62"/>
    <mergeCell ref="F62:J62"/>
    <mergeCell ref="K62:L62"/>
    <mergeCell ref="O62:R62"/>
    <mergeCell ref="S62:V62"/>
    <mergeCell ref="B59:G59"/>
    <mergeCell ref="H59:K59"/>
    <mergeCell ref="AN59:AT59"/>
    <mergeCell ref="AU59:AX59"/>
    <mergeCell ref="W59:AA59"/>
    <mergeCell ref="R59:V59"/>
    <mergeCell ref="S58:V58"/>
    <mergeCell ref="Y58:AC58"/>
    <mergeCell ref="AD58:AG58"/>
    <mergeCell ref="AJ58:AT58"/>
    <mergeCell ref="AU58:AX58"/>
    <mergeCell ref="F58:J58"/>
    <mergeCell ref="K58:L58"/>
    <mergeCell ref="O58:R58"/>
    <mergeCell ref="B58:E58"/>
    <mergeCell ref="B2:AX2"/>
    <mergeCell ref="B3:AX3"/>
    <mergeCell ref="C5:K5"/>
    <mergeCell ref="L5:AX5"/>
    <mergeCell ref="B7:Q7"/>
    <mergeCell ref="R7:AD7"/>
    <mergeCell ref="AE7:AJ7"/>
    <mergeCell ref="AK7:AX7"/>
    <mergeCell ref="B8:E8"/>
    <mergeCell ref="AE8:AH8"/>
    <mergeCell ref="AI8:AJ8"/>
    <mergeCell ref="AO8:AP8"/>
    <mergeCell ref="B9:F9"/>
    <mergeCell ref="G9:U9"/>
    <mergeCell ref="V9:Y9"/>
    <mergeCell ref="Z9:AX9"/>
    <mergeCell ref="B11:AX11"/>
    <mergeCell ref="B6:D6"/>
    <mergeCell ref="E6:AX6"/>
    <mergeCell ref="B16:I16"/>
    <mergeCell ref="B17:E17"/>
    <mergeCell ref="B10:M10"/>
    <mergeCell ref="N10:P10"/>
    <mergeCell ref="Q10:R10"/>
    <mergeCell ref="S10:Y10"/>
    <mergeCell ref="AA10:AX10"/>
    <mergeCell ref="AT8:AU8"/>
    <mergeCell ref="AV8:AX8"/>
    <mergeCell ref="F8:AB8"/>
    <mergeCell ref="AQ8:AS8"/>
    <mergeCell ref="AK8:AN8"/>
    <mergeCell ref="AC8:AD8"/>
    <mergeCell ref="B13:N13"/>
    <mergeCell ref="O13:AG13"/>
    <mergeCell ref="T18:V18"/>
    <mergeCell ref="B42:W42"/>
    <mergeCell ref="X42:AX42"/>
    <mergeCell ref="AR17:AS17"/>
    <mergeCell ref="AT17:AX17"/>
    <mergeCell ref="B20:AD20"/>
    <mergeCell ref="F17:M17"/>
    <mergeCell ref="N17:P17"/>
    <mergeCell ref="Q17:W17"/>
    <mergeCell ref="X17:AA17"/>
    <mergeCell ref="AB17:AQ17"/>
    <mergeCell ref="B19:Z19"/>
    <mergeCell ref="AA19:AD19"/>
    <mergeCell ref="AE19:AH19"/>
    <mergeCell ref="AI19:AK19"/>
    <mergeCell ref="AL19:AR19"/>
    <mergeCell ref="B23:O24"/>
    <mergeCell ref="P23:S23"/>
    <mergeCell ref="U23:X23"/>
    <mergeCell ref="U24:X24"/>
    <mergeCell ref="Z23:AC23"/>
    <mergeCell ref="AA24:AB24"/>
    <mergeCell ref="Q24:R24"/>
    <mergeCell ref="P29:AX29"/>
    <mergeCell ref="AA45:AT45"/>
    <mergeCell ref="AU45:AX45"/>
    <mergeCell ref="B46:H46"/>
    <mergeCell ref="K46:AA46"/>
    <mergeCell ref="B50:AA50"/>
    <mergeCell ref="AB50:AX50"/>
    <mergeCell ref="H26:AX26"/>
    <mergeCell ref="B51:Z51"/>
    <mergeCell ref="AA51:AX51"/>
    <mergeCell ref="B66:F66"/>
    <mergeCell ref="B27:L27"/>
    <mergeCell ref="M27:AX27"/>
    <mergeCell ref="B49:AL49"/>
    <mergeCell ref="AM49:AX49"/>
    <mergeCell ref="B52:P52"/>
    <mergeCell ref="Q52:AX52"/>
    <mergeCell ref="B53:O53"/>
    <mergeCell ref="P53:AX53"/>
    <mergeCell ref="B54:AB54"/>
    <mergeCell ref="AC54:AX54"/>
    <mergeCell ref="B55:U55"/>
    <mergeCell ref="V55:AX55"/>
    <mergeCell ref="B44:AX44"/>
    <mergeCell ref="B45:N45"/>
    <mergeCell ref="B18:S18"/>
    <mergeCell ref="W18:AK18"/>
    <mergeCell ref="AL18:AN18"/>
    <mergeCell ref="AO18:AS18"/>
    <mergeCell ref="AT18:AX18"/>
    <mergeCell ref="B40:AX40"/>
    <mergeCell ref="B28:P28"/>
    <mergeCell ref="Q28:AX28"/>
    <mergeCell ref="B29:O29"/>
    <mergeCell ref="B25:N25"/>
    <mergeCell ref="O25:R25"/>
    <mergeCell ref="S25:U25"/>
    <mergeCell ref="V25:AE25"/>
    <mergeCell ref="B26:G26"/>
    <mergeCell ref="AB46:AX46"/>
    <mergeCell ref="X47:AX47"/>
    <mergeCell ref="B47:W47"/>
    <mergeCell ref="B48:Z48"/>
    <mergeCell ref="AA48:AX48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0</xdr:col>
                    <xdr:colOff>95250</xdr:colOff>
                    <xdr:row>19</xdr:row>
                    <xdr:rowOff>114300</xdr:rowOff>
                  </from>
                  <to>
                    <xdr:col>21</xdr:col>
                    <xdr:colOff>95250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42</xdr:col>
                    <xdr:colOff>38100</xdr:colOff>
                    <xdr:row>19</xdr:row>
                    <xdr:rowOff>104775</xdr:rowOff>
                  </from>
                  <to>
                    <xdr:col>50</xdr:col>
                    <xdr:colOff>66675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39</xdr:col>
                    <xdr:colOff>38100</xdr:colOff>
                    <xdr:row>14</xdr:row>
                    <xdr:rowOff>114300</xdr:rowOff>
                  </from>
                  <to>
                    <xdr:col>51</xdr:col>
                    <xdr:colOff>57150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161925</xdr:rowOff>
                  </from>
                  <to>
                    <xdr:col>22</xdr:col>
                    <xdr:colOff>66675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37</xdr:col>
                    <xdr:colOff>76200</xdr:colOff>
                    <xdr:row>12</xdr:row>
                    <xdr:rowOff>180975</xdr:rowOff>
                  </from>
                  <to>
                    <xdr:col>50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Drop Down 9">
              <controlPr defaultSize="0" autoLine="0" autoPict="0">
                <anchor moveWithCells="1">
                  <from>
                    <xdr:col>14</xdr:col>
                    <xdr:colOff>19050</xdr:colOff>
                    <xdr:row>44</xdr:row>
                    <xdr:rowOff>0</xdr:rowOff>
                  </from>
                  <to>
                    <xdr:col>15</xdr:col>
                    <xdr:colOff>85725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Drop Down 10">
              <controlPr defaultSize="0" autoLine="0" autoPict="0">
                <anchor moveWithCells="1">
                  <from>
                    <xdr:col>8</xdr:col>
                    <xdr:colOff>9525</xdr:colOff>
                    <xdr:row>44</xdr:row>
                    <xdr:rowOff>180975</xdr:rowOff>
                  </from>
                  <to>
                    <xdr:col>9</xdr:col>
                    <xdr:colOff>85725</xdr:colOff>
                    <xdr:row>46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05468-B8F1-4148-9ED9-88C71DF01C3B}">
  <dimension ref="B2:AC15"/>
  <sheetViews>
    <sheetView zoomScale="70" zoomScaleNormal="70" workbookViewId="0">
      <selection activeCell="B3" sqref="B3"/>
    </sheetView>
  </sheetViews>
  <sheetFormatPr defaultRowHeight="15" x14ac:dyDescent="0.25"/>
  <cols>
    <col min="2" max="2" width="12.28515625" customWidth="1"/>
    <col min="3" max="4" width="18.85546875" customWidth="1"/>
    <col min="5" max="5" width="17.42578125" customWidth="1"/>
    <col min="6" max="6" width="28" customWidth="1"/>
    <col min="7" max="7" width="39.140625" customWidth="1"/>
    <col min="8" max="11" width="31.7109375" customWidth="1"/>
    <col min="12" max="12" width="33.42578125" customWidth="1"/>
    <col min="13" max="18" width="40.140625" customWidth="1"/>
    <col min="19" max="19" width="22.140625" customWidth="1"/>
    <col min="20" max="20" width="19" customWidth="1"/>
    <col min="21" max="21" width="30.85546875" customWidth="1"/>
    <col min="22" max="22" width="29.7109375" customWidth="1"/>
    <col min="23" max="23" width="46.7109375" customWidth="1"/>
    <col min="24" max="24" width="76.140625" customWidth="1"/>
    <col min="25" max="25" width="62.42578125" customWidth="1"/>
    <col min="26" max="26" width="41.85546875" customWidth="1"/>
    <col min="27" max="27" width="26.7109375" customWidth="1"/>
    <col min="28" max="28" width="49" customWidth="1"/>
    <col min="29" max="29" width="39.28515625" customWidth="1"/>
  </cols>
  <sheetData>
    <row r="2" spans="2:29" ht="30" customHeight="1" x14ac:dyDescent="0.25">
      <c r="B2" s="17" t="s">
        <v>46</v>
      </c>
      <c r="C2" s="17" t="s">
        <v>47</v>
      </c>
      <c r="D2" s="17" t="s">
        <v>62</v>
      </c>
      <c r="E2" s="17" t="s">
        <v>54</v>
      </c>
      <c r="F2" s="17" t="s">
        <v>55</v>
      </c>
      <c r="G2" s="17" t="s">
        <v>63</v>
      </c>
      <c r="H2" s="17" t="s">
        <v>48</v>
      </c>
      <c r="I2" s="17" t="s">
        <v>70</v>
      </c>
      <c r="J2" s="17" t="s">
        <v>74</v>
      </c>
      <c r="K2" s="17" t="s">
        <v>71</v>
      </c>
      <c r="L2" s="17" t="s">
        <v>56</v>
      </c>
      <c r="M2" s="17" t="s">
        <v>79</v>
      </c>
      <c r="N2" s="17" t="s">
        <v>80</v>
      </c>
      <c r="O2" s="17" t="s">
        <v>86</v>
      </c>
      <c r="P2" s="17" t="s">
        <v>87</v>
      </c>
      <c r="Q2" s="17" t="s">
        <v>90</v>
      </c>
      <c r="R2" s="17" t="s">
        <v>89</v>
      </c>
      <c r="S2" s="17" t="s">
        <v>57</v>
      </c>
      <c r="T2" s="17" t="s">
        <v>58</v>
      </c>
      <c r="U2" s="17" t="s">
        <v>45</v>
      </c>
      <c r="V2" s="17" t="s">
        <v>105</v>
      </c>
      <c r="W2" s="17" t="s">
        <v>92</v>
      </c>
      <c r="X2" s="17" t="s">
        <v>106</v>
      </c>
      <c r="Y2" s="17" t="s">
        <v>107</v>
      </c>
      <c r="Z2" s="17" t="s">
        <v>108</v>
      </c>
      <c r="AA2" s="17" t="s">
        <v>109</v>
      </c>
      <c r="AB2" s="17" t="s">
        <v>95</v>
      </c>
      <c r="AC2" s="17" t="s">
        <v>104</v>
      </c>
    </row>
    <row r="3" spans="2:29" ht="318.75" customHeight="1" x14ac:dyDescent="0.25">
      <c r="B3" s="8" t="str">
        <f>"Nume "&amp;Sheet1!L5&amp;" cu domiciliul/sediul in judetul "&amp;Sheet1!R7&amp;" "&amp;Sheet1!AE7&amp;" "&amp;Sheet1!AK7&amp;" "&amp;Sheet1!B8&amp;" "&amp;Sheet1!F8&amp;" "&amp;Sheet1!AC8&amp;" "&amp;Sheet1!AE8&amp;" "&amp;Sheet1!AI8&amp;" "&amp;Sheet1!AK8&amp;" "&amp;Sheet1!AO8&amp;" "&amp;Sheet1!AQ8&amp;" "&amp;Sheet1!AT8&amp;" "&amp;Sheet1!AV8&amp;" "&amp;CHAR(10)&amp;Sheet1!B6&amp;" "&amp;Sheet1!E6&amp;" "&amp;CHAR(10)&amp;Sheet1!B10&amp;" "&amp;Sheet1!N10&amp;" "&amp;Sheet1!Q10&amp;" "&amp;Sheet1!S10&amp;CHAR(10)&amp;" "&amp;CHAR(10)&amp;" "&amp;Sheet1!B9&amp;" "&amp;Sheet1!G9&amp;CHAR(10)&amp;Sheet1!V9&amp;" "&amp;Sheet1!Z9</f>
        <v xml:space="preserve">Nume  cu domiciliul/sediul in judetul  localitatea  strada  nr  bl  sc  ap  
CNP  
posesor/oare a CI seria  nr 
 telefon 
e-mail </v>
      </c>
      <c r="C3" s="8" t="str">
        <f>Sheet1!X17&amp;" "&amp;Sheet1!AB17&amp;" "&amp;Sheet1!AR17&amp;" "&amp;Sheet1!AT17</f>
        <v xml:space="preserve">Strada   Nr  </v>
      </c>
      <c r="D3" s="8">
        <f>Sheet1!T18</f>
        <v>0</v>
      </c>
      <c r="E3" s="8" t="str">
        <f>IF(D10=TRUE,"RETEA PUBLICA","")&amp;IF(AND(D10=TRUE,E10=TRUE)," si ","")&amp;IF(E10=TRUE,"SISTEME INDIVIDUALE","")</f>
        <v/>
      </c>
      <c r="F3" s="8" t="str">
        <f>IF(AND(Sheet1!AE19&lt;&gt;"",Sheet1!AL19&lt;&gt;""),Sheet1!AA19&amp;" "&amp;Sheet1!AE19&amp;" "&amp;Sheet1!AI19&amp;" "&amp;Sheet1!AL19,"FARA AUTORIZATIE")</f>
        <v>FARA AUTORIZATIE</v>
      </c>
      <c r="G3" s="15">
        <f>Sheet1!X42</f>
        <v>0</v>
      </c>
      <c r="H3" s="8" t="str">
        <f>IF(E9=1,"SISTEM COLECTARE","SISTEM EPURARE")</f>
        <v>SISTEM COLECTARE</v>
      </c>
      <c r="I3" s="8" t="str">
        <f>IF(E11=1,"PRIMAR",IF(E11=2,"SECUNDAR",IF(E11=2,"TERTIAR","")))</f>
        <v>PRIMAR</v>
      </c>
      <c r="J3" s="8">
        <f>Sheet1!AT18</f>
        <v>0</v>
      </c>
      <c r="K3" s="8">
        <f>Sheet1!AL18</f>
        <v>0</v>
      </c>
      <c r="L3" s="8" t="str">
        <f>IF(Sheet1!P23&lt;&gt;"",Sheet1!Q24&amp;" "&amp;Sheet1!P23,"")&amp;" "&amp;IF(Sheet1!U23&lt;&gt;"",Sheet1!U24&amp;" "&amp;Sheet1!U23,"")&amp;" "&amp;IF(Sheet1!Z23&lt;&gt;"",Sheet1!AA24&amp;" "&amp;Sheet1!Z23,"")</f>
        <v xml:space="preserve">  </v>
      </c>
      <c r="M3" s="8">
        <f>Sheet1!AU45</f>
        <v>0</v>
      </c>
      <c r="N3" s="8" t="str">
        <f>IF(E14=1,"Directa",IF(E14=2,"Indirecta",""))</f>
        <v>Directa</v>
      </c>
      <c r="O3" s="8">
        <f>Sheet1!AB46</f>
        <v>0</v>
      </c>
      <c r="P3" s="8">
        <f>Sheet1!X47</f>
        <v>0</v>
      </c>
      <c r="Q3" s="8">
        <f>Sheet1!AA48</f>
        <v>0</v>
      </c>
      <c r="R3" s="8">
        <f>Sheet1!AM49</f>
        <v>0</v>
      </c>
      <c r="S3" s="8" t="str">
        <f>IF(AND(Sheet1!O25,Sheet1!V25&lt;&gt;""),"Nr "&amp;Sheet1!O25&amp;" "&amp;Sheet1!S25&amp;" "&amp;Sheet1!V25,"Fara Contract")&amp;CHAR(10)&amp;IF(Sheet1!H26&lt;&gt;"","Incheiat cu "&amp;Sheet1!H26,"")</f>
        <v xml:space="preserve">Fara Contract
</v>
      </c>
      <c r="T3" s="8">
        <f>Sheet1!M27</f>
        <v>0</v>
      </c>
      <c r="U3" s="8" t="e">
        <f>Sheet1!#REF!</f>
        <v>#REF!</v>
      </c>
      <c r="V3" s="57">
        <f>Sheet1!AB50</f>
        <v>0</v>
      </c>
      <c r="W3" s="57">
        <f>Sheet1!AA51</f>
        <v>0</v>
      </c>
      <c r="X3" s="57">
        <f>Sheet1!Q52</f>
        <v>0</v>
      </c>
      <c r="Y3" s="57">
        <f>Sheet1!P53</f>
        <v>0</v>
      </c>
      <c r="Z3" s="57">
        <f>Sheet1!AC54</f>
        <v>0</v>
      </c>
      <c r="AA3" s="57">
        <f>Sheet1!V55</f>
        <v>0</v>
      </c>
      <c r="AB3" s="58" t="str">
        <f>"Debit = "&amp;Sheet1!F58&amp;" l/s"&amp;CHAR(10)&amp;"CBO5 = "&amp;Sheet1!S58&amp;CHAR(10)&amp;"CCO-Cr = "&amp;Sheet1!AD58&amp;CHAR(10)&amp;"Materii in suspensie = "&amp;Sheet1!AU58&amp;CHAR(10)&amp;"Amoniu = "&amp;Sheet1!H59&amp;CHAR(10)&amp;"Azotati = "&amp;Sheet1!W59&amp;CHAR(10)&amp;"Detergenti = "&amp;Sheet1!AU59</f>
        <v xml:space="preserve">Debit =  l/s
CBO5 = 
CCO-Cr = 
Materii in suspensie = 
Amoniu = 
Azotati = 
Detergenti = </v>
      </c>
      <c r="AC3" s="58" t="str">
        <f>"Debit = "&amp;Sheet1!F62&amp;" l/s"&amp;CHAR(10)&amp;"CBO5 = "&amp;Sheet1!S62&amp;CHAR(10)&amp;"CCO-Cr = "&amp;Sheet1!AD62&amp;CHAR(10)&amp;"Materii in suspensie = "&amp;Sheet1!AU62&amp;CHAR(10)&amp;"Amoniu = "&amp;Sheet1!H63&amp;CHAR(10)&amp;"Azotati = "&amp;Sheet1!W63&amp;CHAR(10)&amp;"Detergenti = "&amp;Sheet1!AU63</f>
        <v xml:space="preserve">Debit =  l/s
CBO5 = 
CCO-Cr = 
Materii in suspensie = 
Amoniu = 
Azotati = 
Detergenti = </v>
      </c>
    </row>
    <row r="8" spans="2:29" x14ac:dyDescent="0.25">
      <c r="C8" s="22" t="s">
        <v>49</v>
      </c>
      <c r="D8" s="22"/>
      <c r="E8" t="b">
        <v>0</v>
      </c>
    </row>
    <row r="9" spans="2:29" x14ac:dyDescent="0.25">
      <c r="C9" s="22" t="s">
        <v>50</v>
      </c>
      <c r="D9" s="22"/>
      <c r="E9">
        <v>1</v>
      </c>
    </row>
    <row r="10" spans="2:29" x14ac:dyDescent="0.25">
      <c r="C10" t="s">
        <v>53</v>
      </c>
      <c r="D10" t="b">
        <v>0</v>
      </c>
      <c r="E10" t="b">
        <v>0</v>
      </c>
    </row>
    <row r="11" spans="2:29" x14ac:dyDescent="0.25">
      <c r="C11" t="s">
        <v>65</v>
      </c>
      <c r="D11" t="s">
        <v>66</v>
      </c>
      <c r="E11">
        <v>1</v>
      </c>
    </row>
    <row r="12" spans="2:29" x14ac:dyDescent="0.25">
      <c r="D12" t="s">
        <v>67</v>
      </c>
    </row>
    <row r="13" spans="2:29" x14ac:dyDescent="0.25">
      <c r="D13" t="s">
        <v>68</v>
      </c>
    </row>
    <row r="14" spans="2:29" x14ac:dyDescent="0.25">
      <c r="C14" t="s">
        <v>81</v>
      </c>
      <c r="D14" t="s">
        <v>82</v>
      </c>
      <c r="E14">
        <v>1</v>
      </c>
    </row>
    <row r="15" spans="2:29" x14ac:dyDescent="0.25">
      <c r="D15" t="s">
        <v>83</v>
      </c>
    </row>
  </sheetData>
  <mergeCells count="2">
    <mergeCell ref="C8:D8"/>
    <mergeCell ref="C9:D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Gabriel</dc:creator>
  <cp:lastModifiedBy>Laptop Urbanism</cp:lastModifiedBy>
  <cp:lastPrinted>2022-10-03T07:02:48Z</cp:lastPrinted>
  <dcterms:created xsi:type="dcterms:W3CDTF">2022-09-29T17:36:08Z</dcterms:created>
  <dcterms:modified xsi:type="dcterms:W3CDTF">2022-10-03T07:27:26Z</dcterms:modified>
</cp:coreProperties>
</file>